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1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<sst xmlns="http://schemas.openxmlformats.org/spreadsheetml/2006/main" count="728" uniqueCount="64">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</sst>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196" fontId="0" fillId="34" borderId="0" xfId="0" applyNumberFormat="1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39" t="s">
        <v>12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</row>
    <row r="2" spans="1:34" s="18" customFormat="1" ht="22.5" customHeight="1">
      <c r="A2" s="140" t="s">
        <v>60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7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U6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H95" sqref="AH95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39" t="s">
        <v>12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</row>
    <row r="2" spans="1:34" s="18" customFormat="1" ht="22.5" customHeight="1">
      <c r="A2" s="140" t="s">
        <v>62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16472.999999999985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92237.8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/>
      <c r="T8" s="63"/>
      <c r="U8" s="63"/>
      <c r="V8" s="62"/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59404.906620000125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0</v>
      </c>
      <c r="T9" s="90">
        <f t="shared" si="0"/>
        <v>0</v>
      </c>
      <c r="U9" s="90">
        <f t="shared" si="0"/>
        <v>0</v>
      </c>
      <c r="V9" s="90">
        <f t="shared" si="0"/>
        <v>0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141968.57161999997</v>
      </c>
      <c r="AH9" s="90">
        <f>AH10+AH15+AH24+AH33+AH47+AH52+AH54+AH61+AH62+AH71+AH72+AH76+AH88+AH81+AH83+AH82+AH69+AH89+AH91+AH90+AH70+AH40+AH92</f>
        <v>157169.5283800001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8619.699999999999</v>
      </c>
      <c r="AH10" s="72">
        <f>B10+C10-AG10</f>
        <v>15995.4</v>
      </c>
      <c r="AJ10" s="21"/>
    </row>
    <row r="11" spans="1:36" s="144" customFormat="1" ht="15.75">
      <c r="A11" s="141" t="s">
        <v>5</v>
      </c>
      <c r="B11" s="142">
        <v>17936.1</v>
      </c>
      <c r="C11" s="142">
        <v>4435.300000000007</v>
      </c>
      <c r="D11" s="143"/>
      <c r="E11" s="143">
        <v>244.9</v>
      </c>
      <c r="F11" s="143">
        <v>22.5</v>
      </c>
      <c r="G11" s="143">
        <v>122</v>
      </c>
      <c r="H11" s="143"/>
      <c r="I11" s="143"/>
      <c r="J11" s="143">
        <v>32.5</v>
      </c>
      <c r="K11" s="143">
        <f>2213.2+9.1</f>
        <v>2222.2999999999997</v>
      </c>
      <c r="L11" s="143">
        <v>1219</v>
      </c>
      <c r="M11" s="143">
        <v>3586</v>
      </c>
      <c r="N11" s="143"/>
      <c r="O11" s="143"/>
      <c r="P11" s="143">
        <v>360</v>
      </c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>
        <f t="shared" si="1"/>
        <v>7809.2</v>
      </c>
      <c r="AH11" s="143">
        <f>B11+C11-AG11</f>
        <v>14562.200000000004</v>
      </c>
      <c r="AJ11" s="145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750.8</v>
      </c>
      <c r="AH14" s="72">
        <f>AH10-AH11-AH12-AH13</f>
        <v>1409.7999999999952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73412</v>
      </c>
      <c r="AH15" s="72">
        <f aca="true" t="shared" si="3" ref="AH15:AH31">B15+C15-AG15</f>
        <v>78910.60000000003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44044</v>
      </c>
      <c r="AH16" s="88">
        <f t="shared" si="3"/>
        <v>11819.900000000001</v>
      </c>
      <c r="AI16" s="103"/>
      <c r="AJ16" s="21"/>
    </row>
    <row r="17" spans="1:36" s="144" customFormat="1" ht="15.75">
      <c r="A17" s="141" t="s">
        <v>5</v>
      </c>
      <c r="B17" s="142">
        <v>99576.2</v>
      </c>
      <c r="C17" s="142">
        <v>25260.059999999983</v>
      </c>
      <c r="D17" s="143"/>
      <c r="E17" s="143"/>
      <c r="F17" s="143">
        <f>2302.2+162.1</f>
        <v>2464.2999999999997</v>
      </c>
      <c r="G17" s="143"/>
      <c r="H17" s="143"/>
      <c r="I17" s="143"/>
      <c r="J17" s="143"/>
      <c r="K17" s="143">
        <v>18657.4</v>
      </c>
      <c r="L17" s="143">
        <f>3346.3+41728.4</f>
        <v>45074.700000000004</v>
      </c>
      <c r="M17" s="143">
        <v>13.4</v>
      </c>
      <c r="N17" s="143">
        <v>4.5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>
        <f t="shared" si="1"/>
        <v>66214.3</v>
      </c>
      <c r="AH17" s="143">
        <f t="shared" si="3"/>
        <v>58621.95999999998</v>
      </c>
      <c r="AI17" s="145"/>
      <c r="AJ17" s="145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2629</v>
      </c>
      <c r="AH19" s="72">
        <f t="shared" si="3"/>
        <v>2127.499999999998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1619.0999999999997</v>
      </c>
      <c r="AH20" s="72">
        <f t="shared" si="3"/>
        <v>7762.599999999998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788.1</v>
      </c>
      <c r="AH21" s="72">
        <f t="shared" si="3"/>
        <v>955.5999999999998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2161.399999999996</v>
      </c>
      <c r="AH23" s="72">
        <f>B23+C23-AG23</f>
        <v>9428.340000000024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17230.536999999997</v>
      </c>
      <c r="AH24" s="72">
        <f t="shared" si="3"/>
        <v>30289.163000000015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13283.300000000001</v>
      </c>
      <c r="AH25" s="88">
        <f t="shared" si="3"/>
        <v>4054.2000000000025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88.2</v>
      </c>
      <c r="AH30" s="72">
        <f t="shared" si="3"/>
        <v>109.00000000000004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17142.336999999996</v>
      </c>
      <c r="AH32" s="72">
        <f>AH24-AH30</f>
        <v>30180.163000000015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738.4</v>
      </c>
      <c r="AH33" s="72">
        <f aca="true" t="shared" si="6" ref="AH33:AH38">B33+C33-AG33</f>
        <v>2175.4</v>
      </c>
      <c r="AJ33" s="21"/>
    </row>
    <row r="34" spans="1:36" s="144" customFormat="1" ht="15.75">
      <c r="A34" s="141" t="s">
        <v>5</v>
      </c>
      <c r="B34" s="142">
        <v>346.6</v>
      </c>
      <c r="C34" s="142">
        <v>28.899999999999977</v>
      </c>
      <c r="D34" s="143"/>
      <c r="E34" s="143"/>
      <c r="F34" s="143"/>
      <c r="G34" s="143"/>
      <c r="H34" s="143"/>
      <c r="I34" s="143"/>
      <c r="J34" s="143"/>
      <c r="K34" s="143"/>
      <c r="L34" s="143">
        <v>102</v>
      </c>
      <c r="M34" s="143"/>
      <c r="N34" s="143"/>
      <c r="O34" s="143"/>
      <c r="P34" s="143"/>
      <c r="Q34" s="143"/>
      <c r="R34" s="143">
        <v>130.9</v>
      </c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>
        <f t="shared" si="1"/>
        <v>232.9</v>
      </c>
      <c r="AH34" s="143">
        <f t="shared" si="6"/>
        <v>142.6</v>
      </c>
      <c r="AJ34" s="145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494.9</v>
      </c>
      <c r="AH37" s="72">
        <f t="shared" si="6"/>
        <v>1218.8000000000002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2.8000000000000114</v>
      </c>
      <c r="AH39" s="72">
        <f>AH33-AH34-AH36-AH38-AH35-AH37</f>
        <v>323.5999999999999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44" customFormat="1" ht="15.75">
      <c r="A41" s="141" t="s">
        <v>5</v>
      </c>
      <c r="B41" s="142">
        <v>1322.6</v>
      </c>
      <c r="C41" s="142">
        <v>152.1999999999996</v>
      </c>
      <c r="D41" s="143"/>
      <c r="E41" s="143"/>
      <c r="F41" s="143"/>
      <c r="G41" s="143"/>
      <c r="H41" s="143"/>
      <c r="I41" s="143"/>
      <c r="J41" s="143"/>
      <c r="K41" s="143">
        <v>449.3</v>
      </c>
      <c r="L41" s="143"/>
      <c r="M41" s="143"/>
      <c r="N41" s="143"/>
      <c r="O41" s="143"/>
      <c r="P41" s="143"/>
      <c r="Q41" s="143"/>
      <c r="R41" s="143">
        <v>922.6</v>
      </c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>
        <f t="shared" si="1"/>
        <v>1371.9</v>
      </c>
      <c r="AH41" s="143">
        <f t="shared" si="8"/>
        <v>102.89999999999941</v>
      </c>
      <c r="AI41" s="145"/>
      <c r="AJ41" s="145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5105.799999999999</v>
      </c>
      <c r="AH47" s="72">
        <f>B47+C47-AG47</f>
        <v>3826.4000000000015</v>
      </c>
      <c r="AJ47" s="21"/>
    </row>
    <row r="48" spans="1:36" s="144" customFormat="1" ht="15.75">
      <c r="A48" s="141" t="s">
        <v>5</v>
      </c>
      <c r="B48" s="142">
        <v>54.4</v>
      </c>
      <c r="C48" s="142">
        <v>97.40000000000003</v>
      </c>
      <c r="D48" s="143"/>
      <c r="E48" s="146"/>
      <c r="F48" s="146"/>
      <c r="G48" s="146"/>
      <c r="H48" s="146"/>
      <c r="I48" s="146"/>
      <c r="J48" s="146"/>
      <c r="K48" s="146"/>
      <c r="L48" s="146"/>
      <c r="M48" s="146">
        <v>27</v>
      </c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3">
        <f t="shared" si="1"/>
        <v>27</v>
      </c>
      <c r="AH48" s="143">
        <f>B48+C48-AG48</f>
        <v>124.80000000000004</v>
      </c>
      <c r="AJ48" s="145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4308.099999999999</v>
      </c>
      <c r="AH49" s="72">
        <f>B49+C49-AG49</f>
        <v>2409.7000000000035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38.5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770.7000000000004</v>
      </c>
      <c r="AH51" s="72">
        <f>AH47-AH49-AH48</f>
        <v>1291.899999999998</v>
      </c>
      <c r="AJ51" s="21"/>
    </row>
    <row r="52" spans="1:36" s="18" customFormat="1" ht="15" customHeight="1">
      <c r="A52" s="96" t="s">
        <v>0</v>
      </c>
      <c r="B52" s="97">
        <f>9196.1-140-760+1174</f>
        <v>9470.1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6102.9</v>
      </c>
      <c r="AH52" s="72">
        <f aca="true" t="shared" si="11" ref="AH52:AH59">B52+C52-AG52</f>
        <v>5388.699999999997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1176.5</v>
      </c>
      <c r="AH54" s="72">
        <f t="shared" si="11"/>
        <v>1996.1</v>
      </c>
      <c r="AI54" s="21"/>
      <c r="AJ54" s="21"/>
    </row>
    <row r="55" spans="1:36" s="144" customFormat="1" ht="15.75">
      <c r="A55" s="141" t="s">
        <v>5</v>
      </c>
      <c r="B55" s="142">
        <f>1314.5-1.8</f>
        <v>1312.7</v>
      </c>
      <c r="C55" s="142">
        <v>223.39999999999986</v>
      </c>
      <c r="D55" s="143"/>
      <c r="E55" s="143"/>
      <c r="F55" s="143"/>
      <c r="G55" s="143"/>
      <c r="H55" s="143">
        <v>100.6</v>
      </c>
      <c r="I55" s="143"/>
      <c r="J55" s="143"/>
      <c r="K55" s="143"/>
      <c r="L55" s="143"/>
      <c r="M55" s="143">
        <f>396.6-0.2</f>
        <v>396.40000000000003</v>
      </c>
      <c r="N55" s="143"/>
      <c r="O55" s="143"/>
      <c r="P55" s="143"/>
      <c r="Q55" s="143">
        <v>1.8</v>
      </c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>
        <f t="shared" si="1"/>
        <v>498.8</v>
      </c>
      <c r="AH55" s="143">
        <f t="shared" si="11"/>
        <v>1037.3</v>
      </c>
      <c r="AI55" s="145"/>
      <c r="AJ55" s="145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70.1</v>
      </c>
      <c r="AH57" s="72">
        <f t="shared" si="11"/>
        <v>189.49999999999991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598.9</v>
      </c>
      <c r="AH60" s="72">
        <f>AH54-AH55-AH57-AH59-AH56-AH58</f>
        <v>715.5000000000001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55.4</v>
      </c>
      <c r="AH61" s="72">
        <f aca="true" t="shared" si="14" ref="AH61:AH67">B61+C61-AG61</f>
        <v>67.29999999999998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1889.3999999999996</v>
      </c>
      <c r="AH62" s="72">
        <f t="shared" si="14"/>
        <v>8021.700000000001</v>
      </c>
      <c r="AJ62" s="21"/>
    </row>
    <row r="63" spans="1:36" s="144" customFormat="1" ht="15.75">
      <c r="A63" s="141" t="s">
        <v>5</v>
      </c>
      <c r="B63" s="142">
        <f>2779.2-4.5</f>
        <v>2774.7</v>
      </c>
      <c r="C63" s="142">
        <v>1372</v>
      </c>
      <c r="D63" s="143"/>
      <c r="E63" s="143">
        <v>7.4</v>
      </c>
      <c r="F63" s="143"/>
      <c r="G63" s="143"/>
      <c r="H63" s="143"/>
      <c r="I63" s="143"/>
      <c r="J63" s="143"/>
      <c r="K63" s="143">
        <f>1036.6-0.2</f>
        <v>1036.3999999999999</v>
      </c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>
        <f t="shared" si="13"/>
        <v>1043.8</v>
      </c>
      <c r="AH63" s="143">
        <f t="shared" si="14"/>
        <v>3102.8999999999996</v>
      </c>
      <c r="AI63" s="147"/>
      <c r="AJ63" s="145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85.5</v>
      </c>
      <c r="AH65" s="72">
        <f t="shared" si="14"/>
        <v>808.7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23.9</v>
      </c>
      <c r="AH66" s="72">
        <f t="shared" si="14"/>
        <v>111.99999999999997</v>
      </c>
      <c r="AJ66" s="21"/>
    </row>
    <row r="67" spans="1:36" s="18" customFormat="1" ht="15.75">
      <c r="A67" s="98" t="s">
        <v>16</v>
      </c>
      <c r="B67" s="97">
        <v>308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628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945.5000000000006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491.2000000000001</v>
      </c>
      <c r="AH68" s="72">
        <f>AH62-AH63-AH66-AH67-AH65-AH64</f>
        <v>3370.1000000000013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1934.3</v>
      </c>
      <c r="AH71" s="89">
        <f t="shared" si="16"/>
        <v>535.1000000000001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163.20000000000002</v>
      </c>
      <c r="AH76" s="89">
        <f t="shared" si="16"/>
        <v>210.89999999999995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83.7</v>
      </c>
      <c r="AH77" s="89">
        <f t="shared" si="16"/>
        <v>131.59999999999997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</f>
        <v>14018.9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10950.900000000001</v>
      </c>
      <c r="AH89" s="72">
        <f t="shared" si="16"/>
        <v>4403.300000000008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3773.6</v>
      </c>
      <c r="AH90" s="72">
        <f t="shared" si="16"/>
        <v>1886.7999999999997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6991.8</v>
      </c>
      <c r="AH92" s="72">
        <f t="shared" si="16"/>
        <v>11.699999999999818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0</v>
      </c>
      <c r="T94" s="91">
        <f t="shared" si="17"/>
        <v>0</v>
      </c>
      <c r="U94" s="91">
        <f t="shared" si="17"/>
        <v>0</v>
      </c>
      <c r="V94" s="91">
        <f t="shared" si="17"/>
        <v>0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141968.57161999997</v>
      </c>
      <c r="AH94" s="91">
        <f>AH10+AH15+AH24+AH33+AH47+AH52+AH54+AH61+AH62+AH69+AH71+AH72+AH76+AH81+AH82+AH83+AH88+AH89+AH90+AH91+AH70+AH40+AH92</f>
        <v>157169.5283800001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77281.6</v>
      </c>
      <c r="AH95" s="72">
        <f>B95+C95-AG95</f>
        <v>77826.25999999998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0</v>
      </c>
      <c r="T96" s="72">
        <f t="shared" si="19"/>
        <v>0</v>
      </c>
      <c r="U96" s="72">
        <f t="shared" si="19"/>
        <v>0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3017.3346199999996</v>
      </c>
      <c r="AH96" s="72">
        <f>B96+C96-AG96</f>
        <v>8996.865379999997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0</v>
      </c>
      <c r="T98" s="72">
        <f t="shared" si="21"/>
        <v>0</v>
      </c>
      <c r="U98" s="72">
        <f t="shared" si="21"/>
        <v>0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2725.1</v>
      </c>
      <c r="AH98" s="72">
        <f>B98+C98-AG98</f>
        <v>3360.1999999999994</v>
      </c>
    </row>
    <row r="99" spans="1:34" s="18" customFormat="1" ht="15.75">
      <c r="A99" s="98" t="s">
        <v>16</v>
      </c>
      <c r="B99" s="97">
        <f>B21+B30+B49+B37+B58+B13+B75+B67</f>
        <v>8675.699999999999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261.3</v>
      </c>
      <c r="S99" s="72">
        <f t="shared" si="22"/>
        <v>0</v>
      </c>
      <c r="T99" s="72">
        <f t="shared" si="22"/>
        <v>0</v>
      </c>
      <c r="U99" s="72">
        <f t="shared" si="22"/>
        <v>0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5943.099999999999</v>
      </c>
      <c r="AH99" s="72">
        <f>B99+C99-AG99</f>
        <v>5496.500000000003</v>
      </c>
    </row>
    <row r="100" spans="1:34" ht="12.75">
      <c r="A100" s="1" t="s">
        <v>35</v>
      </c>
      <c r="B100" s="2">
        <f>B94-B95-B96-B97-B98-B99</f>
        <v>81917.29999999999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2737.6999999999994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53001.33699999997</v>
      </c>
      <c r="AH100" s="84">
        <f>AH94-AH95-AH96-AH97-AH98-AH99</f>
        <v>61474.20300000011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7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2019-06-21T11:24:31Z</cp:lastPrinted>
  <dcterms:created xsi:type="dcterms:W3CDTF">2002-11-05T08:53:00Z</dcterms:created>
  <dcterms:modified xsi:type="dcterms:W3CDTF">2019-06-21T11:36:25Z</dcterms:modified>
  <cp:category/>
  <cp:version/>
  <cp:contentType/>
  <cp:contentStatus/>
</cp:coreProperties>
</file>